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312" windowHeight="11652"/>
  </bookViews>
  <sheets>
    <sheet name="110-111年度" sheetId="3" r:id="rId1"/>
  </sheets>
  <definedNames>
    <definedName name="_xlnm._FilterDatabase" localSheetId="0" hidden="1">'110-111年度'!$A$7:$Y$36</definedName>
    <definedName name="_xlnm.Print_Area" localSheetId="0">'110-111年度'!$A$1:$Y$41</definedName>
    <definedName name="_xlnm.Print_Titles" localSheetId="0">'110-111年度'!$1:$7</definedName>
  </definedNames>
  <calcPr calcId="145621"/>
</workbook>
</file>

<file path=xl/calcChain.xml><?xml version="1.0" encoding="utf-8"?>
<calcChain xmlns="http://schemas.openxmlformats.org/spreadsheetml/2006/main">
  <c r="I41" i="3" l="1"/>
  <c r="D41" i="3"/>
  <c r="L41" i="3" l="1"/>
  <c r="K41" i="3"/>
  <c r="J41" i="3"/>
  <c r="L40" i="3"/>
  <c r="L39" i="3"/>
  <c r="L38" i="3"/>
  <c r="J40" i="3"/>
  <c r="J38" i="3"/>
  <c r="K38" i="3"/>
  <c r="K40" i="3"/>
  <c r="I40" i="3"/>
  <c r="I38" i="3"/>
  <c r="D40" i="3"/>
  <c r="D38" i="3"/>
  <c r="L8" i="3" l="1"/>
  <c r="D9" i="3"/>
  <c r="I9" i="3"/>
  <c r="I36" i="3"/>
  <c r="I27" i="3"/>
  <c r="I34" i="3"/>
  <c r="K27" i="3"/>
  <c r="J27" i="3"/>
  <c r="D27" i="3"/>
  <c r="I18" i="3"/>
  <c r="K13" i="3"/>
  <c r="J13" i="3"/>
  <c r="I13" i="3"/>
  <c r="D18" i="3"/>
  <c r="K18" i="3"/>
  <c r="J18" i="3"/>
  <c r="D13" i="3"/>
  <c r="I20" i="3"/>
  <c r="K20" i="3"/>
  <c r="D34" i="3"/>
  <c r="D36" i="3"/>
  <c r="D20" i="3"/>
  <c r="I22" i="3"/>
  <c r="D22" i="3"/>
  <c r="K9" i="3"/>
  <c r="J9" i="3"/>
  <c r="L13" i="3" l="1"/>
  <c r="L9" i="3"/>
  <c r="L23" i="3"/>
  <c r="L10" i="3"/>
  <c r="L35" i="3" l="1"/>
  <c r="L19" i="3"/>
  <c r="L37" i="3" l="1"/>
  <c r="K21" i="3" l="1"/>
  <c r="K22" i="3" s="1"/>
  <c r="J21" i="3"/>
  <c r="J22" i="3" s="1"/>
  <c r="L21" i="3" l="1"/>
  <c r="L22" i="3"/>
  <c r="J20" i="3" l="1"/>
  <c r="L20" i="3" l="1"/>
  <c r="K34" i="3" l="1"/>
  <c r="K36" i="3" s="1"/>
  <c r="L18" i="3"/>
  <c r="L27" i="3" l="1"/>
  <c r="J34" i="3" l="1"/>
  <c r="L34" i="3" s="1"/>
  <c r="J36" i="3" l="1"/>
  <c r="L36" i="3" l="1"/>
</calcChain>
</file>

<file path=xl/sharedStrings.xml><?xml version="1.0" encoding="utf-8"?>
<sst xmlns="http://schemas.openxmlformats.org/spreadsheetml/2006/main" count="252" uniqueCount="151">
  <si>
    <t>年度別</t>
    <phoneticPr fontId="1" type="noConversion"/>
  </si>
  <si>
    <t>合約金額</t>
    <phoneticPr fontId="1" type="noConversion"/>
  </si>
  <si>
    <t>完成時間</t>
    <phoneticPr fontId="1" type="noConversion"/>
  </si>
  <si>
    <t>本期執行數</t>
    <phoneticPr fontId="1" type="noConversion"/>
  </si>
  <si>
    <t>按政府採購法辦理</t>
    <phoneticPr fontId="1" type="noConversion"/>
  </si>
  <si>
    <t>報告</t>
    <phoneticPr fontId="1" type="noConversion"/>
  </si>
  <si>
    <t>評審</t>
    <phoneticPr fontId="1" type="noConversion"/>
  </si>
  <si>
    <t>備註</t>
    <phoneticPr fontId="1" type="noConversion"/>
  </si>
  <si>
    <t>預定</t>
    <phoneticPr fontId="1" type="noConversion"/>
  </si>
  <si>
    <t>實際</t>
    <phoneticPr fontId="1" type="noConversion"/>
  </si>
  <si>
    <t>金額</t>
    <phoneticPr fontId="1" type="noConversion"/>
  </si>
  <si>
    <t>是</t>
    <phoneticPr fontId="1" type="noConversion"/>
  </si>
  <si>
    <t>否</t>
    <phoneticPr fontId="1" type="noConversion"/>
  </si>
  <si>
    <t>其他委託事項</t>
    <phoneticPr fontId="1" type="noConversion"/>
  </si>
  <si>
    <t>有</t>
    <phoneticPr fontId="1" type="noConversion"/>
  </si>
  <si>
    <t>無</t>
    <phoneticPr fontId="1" type="noConversion"/>
  </si>
  <si>
    <t>存參</t>
    <phoneticPr fontId="1" type="noConversion"/>
  </si>
  <si>
    <t>納入計畫實施</t>
    <phoneticPr fontId="1" type="noConversion"/>
  </si>
  <si>
    <t>其他</t>
    <phoneticPr fontId="1" type="noConversion"/>
  </si>
  <si>
    <t>實現數</t>
    <phoneticPr fontId="1" type="noConversion"/>
  </si>
  <si>
    <t>應付數</t>
    <phoneticPr fontId="1" type="noConversion"/>
  </si>
  <si>
    <t>保留數</t>
    <phoneticPr fontId="1" type="noConversion"/>
  </si>
  <si>
    <t>合計</t>
    <phoneticPr fontId="1" type="noConversion"/>
  </si>
  <si>
    <t>行政及政策類</t>
    <phoneticPr fontId="1" type="noConversion"/>
  </si>
  <si>
    <t>科學及技術類</t>
    <phoneticPr fontId="1" type="noConversion"/>
  </si>
  <si>
    <t>項)經費報告表</t>
    <phoneticPr fontId="1" type="noConversion"/>
  </si>
  <si>
    <t>經濟部中</t>
    <phoneticPr fontId="1" type="noConversion"/>
  </si>
  <si>
    <t>小企業處</t>
    <phoneticPr fontId="1" type="noConversion"/>
  </si>
  <si>
    <t>委託辦理
事項類別
(請勾選)</t>
    <phoneticPr fontId="1" type="noConversion"/>
  </si>
  <si>
    <t>單位：新臺幣元</t>
    <phoneticPr fontId="1" type="noConversion"/>
  </si>
  <si>
    <t>中央政府前瞻基礎建</t>
    <phoneticPr fontId="1" type="noConversion"/>
  </si>
  <si>
    <t>訂約
日期</t>
    <phoneticPr fontId="1" type="noConversion"/>
  </si>
  <si>
    <t>委託研究
計畫</t>
    <phoneticPr fontId="1" type="noConversion"/>
  </si>
  <si>
    <t>委託事項
(報告)
處理</t>
    <phoneticPr fontId="1" type="noConversion"/>
  </si>
  <si>
    <t>委託辦理事項</t>
    <phoneticPr fontId="1" type="noConversion"/>
  </si>
  <si>
    <t>接受委託單位
或個人名稱</t>
    <phoneticPr fontId="1" type="noConversion"/>
  </si>
  <si>
    <t>中華民國110年</t>
    <phoneticPr fontId="1" type="noConversion"/>
  </si>
  <si>
    <t>度至111年度</t>
    <phoneticPr fontId="1" type="noConversion"/>
  </si>
  <si>
    <t>委託辦理計畫(事</t>
    <phoneticPr fontId="1" type="noConversion"/>
  </si>
  <si>
    <t>財團法人中衛發展中心</t>
    <phoneticPr fontId="1" type="noConversion"/>
  </si>
  <si>
    <t>城鄉特色產業發展推動計畫</t>
    <phoneticPr fontId="1" type="noConversion"/>
  </si>
  <si>
    <t>開發在地型產業園區</t>
    <phoneticPr fontId="1" type="noConversion"/>
  </si>
  <si>
    <t>財團法人中衛發展中心</t>
    <phoneticPr fontId="1" type="noConversion"/>
  </si>
  <si>
    <t>中小企業行動智慧應用計畫</t>
    <phoneticPr fontId="1" type="noConversion"/>
  </si>
  <si>
    <t>財團法人中衛發展中心</t>
    <phoneticPr fontId="1" type="noConversion"/>
  </si>
  <si>
    <t>中小企業行動智慧應用計畫</t>
    <phoneticPr fontId="1" type="noConversion"/>
  </si>
  <si>
    <t>推動中小企業城鄉創生轉型輔導計畫</t>
    <phoneticPr fontId="1" type="noConversion"/>
  </si>
  <si>
    <t>財團法人工業技術研究院</t>
    <phoneticPr fontId="1" type="noConversion"/>
  </si>
  <si>
    <t>財團法人資訊工業策進會、中華民國資訊軟體協會</t>
    <phoneticPr fontId="1" type="noConversion"/>
  </si>
  <si>
    <t>擴大中小企業5G創新服務應用計畫</t>
    <phoneticPr fontId="1" type="noConversion"/>
  </si>
  <si>
    <t>財團法人資訊工業策進會、中華民國資訊軟體協會、資誠企業管理顧問有限公司</t>
    <phoneticPr fontId="1" type="noConversion"/>
  </si>
  <si>
    <t>引領中小微型企業數位轉型戰略攻頂計畫</t>
    <phoneticPr fontId="1" type="noConversion"/>
  </si>
  <si>
    <t>開發在地型產業園區</t>
    <phoneticPr fontId="1" type="noConversion"/>
  </si>
  <si>
    <t>110/12/27</t>
    <phoneticPr fontId="1" type="noConversion"/>
  </si>
  <si>
    <t>111/01/06</t>
    <phoneticPr fontId="1" type="noConversion"/>
  </si>
  <si>
    <t>110/02/18</t>
    <phoneticPr fontId="1" type="noConversion"/>
  </si>
  <si>
    <t>110/02/18</t>
    <phoneticPr fontId="1" type="noConversion"/>
  </si>
  <si>
    <t>V</t>
  </si>
  <si>
    <t>V</t>
    <phoneticPr fontId="1" type="noConversion"/>
  </si>
  <si>
    <t>110/01/01</t>
  </si>
  <si>
    <t>110/12/31</t>
  </si>
  <si>
    <t>111/01/01</t>
  </si>
  <si>
    <t>111/12/31</t>
  </si>
  <si>
    <t>110/01/28</t>
  </si>
  <si>
    <t>110/12/20</t>
  </si>
  <si>
    <t>110/12/31</t>
    <phoneticPr fontId="1" type="noConversion"/>
  </si>
  <si>
    <t>110/12/20</t>
    <phoneticPr fontId="1" type="noConversion"/>
  </si>
  <si>
    <t>v</t>
    <phoneticPr fontId="1" type="noConversion"/>
  </si>
  <si>
    <t>財團法人資訊工業策進會</t>
    <phoneticPr fontId="1" type="noConversion"/>
  </si>
  <si>
    <t>111/12/31</t>
    <phoneticPr fontId="1" type="noConversion"/>
  </si>
  <si>
    <t>111/12/20</t>
    <phoneticPr fontId="1" type="noConversion"/>
  </si>
  <si>
    <t>111/01/01</t>
    <phoneticPr fontId="1" type="noConversion"/>
  </si>
  <si>
    <t>中小企業接班傳承數位成長計畫</t>
    <phoneticPr fontId="1" type="noConversion"/>
  </si>
  <si>
    <t>110/02/26</t>
    <phoneticPr fontId="1" type="noConversion"/>
  </si>
  <si>
    <t>110/12/31</t>
    <phoneticPr fontId="1" type="noConversion"/>
  </si>
  <si>
    <t>110/12/20</t>
    <phoneticPr fontId="1" type="noConversion"/>
  </si>
  <si>
    <t>人才培育促進就業建設</t>
    <phoneticPr fontId="1" type="noConversion"/>
  </si>
  <si>
    <t>v</t>
    <phoneticPr fontId="1" type="noConversion"/>
  </si>
  <si>
    <t>臺灣創業合作發展計畫</t>
    <phoneticPr fontId="1" type="noConversion"/>
  </si>
  <si>
    <t>財團法人資訊工業策進會</t>
    <phoneticPr fontId="1" type="noConversion"/>
  </si>
  <si>
    <t>新創加速躍升計畫</t>
    <phoneticPr fontId="1" type="noConversion"/>
  </si>
  <si>
    <t>111/01/19</t>
    <phoneticPr fontId="1" type="noConversion"/>
  </si>
  <si>
    <t>111/12/31</t>
    <phoneticPr fontId="1" type="noConversion"/>
  </si>
  <si>
    <t>111/12/20</t>
    <phoneticPr fontId="1" type="noConversion"/>
  </si>
  <si>
    <t>111/01/01</t>
    <phoneticPr fontId="1" type="noConversion"/>
  </si>
  <si>
    <t>推動中小企業創育機構發展計畫</t>
    <phoneticPr fontId="1" type="noConversion"/>
  </si>
  <si>
    <t>中華民國資訊軟體協會</t>
    <phoneticPr fontId="1" type="noConversion"/>
  </si>
  <si>
    <t>創業大學校計畫</t>
    <phoneticPr fontId="1" type="noConversion"/>
  </si>
  <si>
    <t>110/12/27</t>
    <phoneticPr fontId="1" type="noConversion"/>
  </si>
  <si>
    <t>111/12/29</t>
    <phoneticPr fontId="1" type="noConversion"/>
  </si>
  <si>
    <t>111/12/31</t>
    <phoneticPr fontId="1" type="noConversion"/>
  </si>
  <si>
    <t>110/12/20</t>
    <phoneticPr fontId="1" type="noConversion"/>
  </si>
  <si>
    <t>財團法人中衛發展中心、中國文化大學</t>
    <phoneticPr fontId="1" type="noConversion"/>
  </si>
  <si>
    <t>推動城鄉新創產業發展計畫</t>
    <phoneticPr fontId="1" type="noConversion"/>
  </si>
  <si>
    <t>110/01/12</t>
    <phoneticPr fontId="1" type="noConversion"/>
  </si>
  <si>
    <t>110/12/27</t>
    <phoneticPr fontId="1" type="noConversion"/>
  </si>
  <si>
    <t>開發在地型產業園區</t>
    <phoneticPr fontId="1" type="noConversion"/>
  </si>
  <si>
    <t>111/01/27</t>
    <phoneticPr fontId="1" type="noConversion"/>
  </si>
  <si>
    <t>111/12/22</t>
    <phoneticPr fontId="1" type="noConversion"/>
  </si>
  <si>
    <t>中國文化大學</t>
    <phoneticPr fontId="1" type="noConversion"/>
  </si>
  <si>
    <t>未來城市大數據應用示範計畫</t>
    <phoneticPr fontId="1" type="noConversion"/>
  </si>
  <si>
    <t>111/12/21</t>
    <phoneticPr fontId="1" type="noConversion"/>
  </si>
  <si>
    <t>國際創業聚落鏈結計畫</t>
    <phoneticPr fontId="1" type="noConversion"/>
  </si>
  <si>
    <t>110/01/01</t>
    <phoneticPr fontId="1" type="noConversion"/>
  </si>
  <si>
    <t>V</t>
    <phoneticPr fontId="1" type="noConversion"/>
  </si>
  <si>
    <t>V</t>
    <phoneticPr fontId="1" type="noConversion"/>
  </si>
  <si>
    <t>110/12/31</t>
    <phoneticPr fontId="1" type="noConversion"/>
  </si>
  <si>
    <t>111/12/31</t>
    <phoneticPr fontId="1" type="noConversion"/>
  </si>
  <si>
    <t>111/12/29</t>
    <phoneticPr fontId="1" type="noConversion"/>
  </si>
  <si>
    <t>本計畫之執行須俟國發會核定「配合地方創生推動城鄉特色產業發展計畫」後始得辦理，因國發會至111年10月及11月陸續核定案件，致本計畫未及於111年度完成，本處同意計畫展延至112年8月31日止。</t>
    <phoneticPr fontId="1" type="noConversion"/>
  </si>
  <si>
    <t>設計畫第3期特別預算</t>
    <phoneticPr fontId="1" type="noConversion"/>
  </si>
  <si>
    <t>社團法人中華民國全國中小企業總會、社團法人中華民國全國創新創業總會</t>
    <phoneticPr fontId="1" type="noConversion"/>
  </si>
  <si>
    <t>110/01/01</t>
    <phoneticPr fontId="1" type="noConversion"/>
  </si>
  <si>
    <t>110/01/14</t>
    <phoneticPr fontId="1" type="noConversion"/>
  </si>
  <si>
    <t>111/01/17</t>
    <phoneticPr fontId="1" type="noConversion"/>
  </si>
  <si>
    <t>111/01/07</t>
    <phoneticPr fontId="1" type="noConversion"/>
  </si>
  <si>
    <t>110/01/25</t>
    <phoneticPr fontId="1" type="noConversion"/>
  </si>
  <si>
    <t>財團法人資訊工業策進會</t>
    <phoneticPr fontId="1" type="noConversion"/>
  </si>
  <si>
    <t>建構開放政府及智慧城鄉服務</t>
    <phoneticPr fontId="1" type="noConversion"/>
  </si>
  <si>
    <t>人才培育促進就業建設</t>
    <phoneticPr fontId="1" type="noConversion"/>
  </si>
  <si>
    <t>開發在地型產業園區</t>
    <phoneticPr fontId="1" type="noConversion"/>
  </si>
  <si>
    <t>110年度建構開放政府及智慧城鄉服務小計
(共1項)</t>
    <phoneticPr fontId="1" type="noConversion"/>
  </si>
  <si>
    <t>110年度人才培育促進就業建設小計
(共3項)</t>
    <phoneticPr fontId="1" type="noConversion"/>
  </si>
  <si>
    <t>110年度開發在地型產業園區小計
(共4項)</t>
    <phoneticPr fontId="1" type="noConversion"/>
  </si>
  <si>
    <t>加速推動地方創生</t>
    <phoneticPr fontId="1" type="noConversion"/>
  </si>
  <si>
    <t>中國文化大學</t>
    <phoneticPr fontId="1" type="noConversion"/>
  </si>
  <si>
    <t>法定預算數10,000,000元。</t>
    <phoneticPr fontId="1" type="noConversion"/>
  </si>
  <si>
    <t>法定預算數73,000,000元。</t>
    <phoneticPr fontId="1" type="noConversion"/>
  </si>
  <si>
    <t>法定預算數29,850,000元。</t>
    <phoneticPr fontId="1" type="noConversion"/>
  </si>
  <si>
    <t>法定預算數251,700,000元。</t>
    <phoneticPr fontId="1" type="noConversion"/>
  </si>
  <si>
    <t>法定預算數15,000,000元。</t>
    <phoneticPr fontId="1" type="noConversion"/>
  </si>
  <si>
    <t>法定預算數270,700,000元。</t>
    <phoneticPr fontId="1" type="noConversion"/>
  </si>
  <si>
    <t>法定預算數1,489,700,000元。</t>
    <phoneticPr fontId="1" type="noConversion"/>
  </si>
  <si>
    <t>110-111</t>
    <phoneticPr fontId="1" type="noConversion"/>
  </si>
  <si>
    <t>110-111</t>
    <phoneticPr fontId="1" type="noConversion"/>
  </si>
  <si>
    <t>111/12/31</t>
    <phoneticPr fontId="1" type="noConversion"/>
  </si>
  <si>
    <t>111/12/20</t>
    <phoneticPr fontId="1" type="noConversion"/>
  </si>
  <si>
    <t>科目</t>
    <phoneticPr fontId="1" type="noConversion"/>
  </si>
  <si>
    <t>110年度加速推動地方創生小計
(共1項)</t>
    <phoneticPr fontId="1" type="noConversion"/>
  </si>
  <si>
    <t>111年度建構開放政府及智慧城鄉服務小計
(共1項)</t>
    <phoneticPr fontId="1" type="noConversion"/>
  </si>
  <si>
    <t>111年度人才培育促進就業建設小計
(共4項)</t>
    <phoneticPr fontId="1" type="noConversion"/>
  </si>
  <si>
    <t>111年度開發在地型產業園區小計
(共6項)</t>
    <phoneticPr fontId="1" type="noConversion"/>
  </si>
  <si>
    <t>111年度加速推動地方創生小計
(共1項)</t>
    <phoneticPr fontId="1" type="noConversion"/>
  </si>
  <si>
    <t>產業數位轉型</t>
    <phoneticPr fontId="1" type="noConversion"/>
  </si>
  <si>
    <t>110-111年度產業數位轉型小計
(共1項)</t>
    <phoneticPr fontId="1" type="noConversion"/>
  </si>
  <si>
    <t>推廣數位公益服務</t>
    <phoneticPr fontId="1" type="noConversion"/>
  </si>
  <si>
    <t>110-111年度推廣數位公益服務小計
(共1項)</t>
    <phoneticPr fontId="1" type="noConversion"/>
  </si>
  <si>
    <t>110年度至111年度合計
(共23項)</t>
    <phoneticPr fontId="1" type="noConversion"/>
  </si>
  <si>
    <t>社團法人中華民國全國創新創業總會、財團法人資訊工業策進會</t>
    <phoneticPr fontId="1" type="noConversion"/>
  </si>
  <si>
    <t>法定預算數611,800,000元。</t>
    <phoneticPr fontId="1" type="noConversion"/>
  </si>
  <si>
    <t>法定預算數124,800,000元。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</si>
</sst>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3" formatCode="_-* #,##0.00_-;\-* #,##0.00_-;_-* &quot;-&quot;??_-;_-@_-"/>
    <numFmt numFmtId="176" formatCode="_-* #,##0_-;\-* #,##0_-;_-* &quot;-&quot;??_-;_-@_-"/>
    <numFmt numFmtId="177" formatCode="m&quot;月&quot;d&quot;日&quot;"/>
    <numFmt numFmtId="178" formatCode="#,##0_ "/>
  </numFmts>
  <fonts count="7" x14ac:knownFonts="1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name val="新細明體"/>
      <family val="1"/>
      <charset val="136"/>
    </font>
    <font>
      <sz val="14"/>
      <name val="標楷體"/>
      <family val="4"/>
      <charset val="136"/>
    </font>
    <font>
      <sz val="16"/>
      <name val="標楷體"/>
      <family val="4"/>
      <charset val="136"/>
    </font>
    <font>
      <sz val="20"/>
      <name val="標楷體"/>
      <family val="4"/>
      <charset val="136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>
      <alignment vertical="center"/>
    </xf>
  </cellStyleXfs>
  <cellXfs count="80">
    <xf numFmtId="0" fontId="0" fillId="0" borderId="0" xfId="0"/>
    <xf numFmtId="49" fontId="2" fillId="0" borderId="0" xfId="0" applyNumberFormat="1" applyFont="1" applyBorder="1" applyAlignment="1">
      <alignment horizontal="center" vertical="center" justifyLastLine="1"/>
    </xf>
    <xf numFmtId="0" fontId="2" fillId="0" borderId="0" xfId="0" applyFont="1"/>
    <xf numFmtId="41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/>
    <xf numFmtId="0" fontId="2" fillId="0" borderId="0" xfId="0" applyNumberFormat="1" applyFont="1" applyBorder="1" applyAlignment="1">
      <alignment horizontal="right" vertical="center"/>
    </xf>
    <xf numFmtId="0" fontId="5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76" fontId="2" fillId="0" borderId="1" xfId="1" applyNumberFormat="1" applyFont="1" applyBorder="1" applyAlignment="1">
      <alignment vertical="center" shrinkToFit="1"/>
    </xf>
    <xf numFmtId="176" fontId="2" fillId="0" borderId="1" xfId="1" applyNumberFormat="1" applyFont="1" applyBorder="1" applyAlignment="1">
      <alignment horizontal="right" vertical="center" shrinkToFit="1"/>
    </xf>
    <xf numFmtId="0" fontId="2" fillId="0" borderId="0" xfId="0" applyNumberFormat="1" applyFont="1"/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distributed" vertical="center" wrapText="1"/>
    </xf>
    <xf numFmtId="0" fontId="2" fillId="0" borderId="1" xfId="0" applyNumberFormat="1" applyFont="1" applyBorder="1" applyAlignment="1">
      <alignment horizontal="distributed" vertical="center" inden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4" fillId="0" borderId="0" xfId="0" applyNumberFormat="1" applyFont="1" applyBorder="1" applyAlignment="1">
      <alignment horizontal="right" vertical="center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176" fontId="2" fillId="0" borderId="1" xfId="1" applyNumberFormat="1" applyFont="1" applyFill="1" applyBorder="1" applyAlignment="1">
      <alignment vertical="center" shrinkToFit="1"/>
    </xf>
    <xf numFmtId="177" fontId="2" fillId="0" borderId="1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176" fontId="2" fillId="2" borderId="1" xfId="1" applyNumberFormat="1" applyFont="1" applyFill="1" applyBorder="1" applyAlignment="1">
      <alignment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2" fillId="0" borderId="0" xfId="0" applyFont="1" applyFill="1" applyBorder="1"/>
    <xf numFmtId="176" fontId="2" fillId="3" borderId="1" xfId="1" applyNumberFormat="1" applyFont="1" applyFill="1" applyBorder="1" applyAlignment="1">
      <alignment vertical="center" shrinkToFit="1"/>
    </xf>
    <xf numFmtId="0" fontId="2" fillId="3" borderId="1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0" xfId="0" applyFont="1" applyFill="1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/>
    <xf numFmtId="0" fontId="2" fillId="4" borderId="1" xfId="0" applyFont="1" applyFill="1" applyBorder="1" applyAlignment="1">
      <alignment vertical="center"/>
    </xf>
    <xf numFmtId="0" fontId="2" fillId="4" borderId="0" xfId="0" applyFont="1" applyFill="1"/>
    <xf numFmtId="3" fontId="2" fillId="3" borderId="1" xfId="1" applyNumberFormat="1" applyFont="1" applyFill="1" applyBorder="1" applyAlignment="1">
      <alignment vertical="center" shrinkToFit="1"/>
    </xf>
    <xf numFmtId="3" fontId="2" fillId="4" borderId="1" xfId="1" applyNumberFormat="1" applyFont="1" applyFill="1" applyBorder="1" applyAlignment="1">
      <alignment horizontal="right" vertical="center" shrinkToFit="1"/>
    </xf>
    <xf numFmtId="178" fontId="2" fillId="0" borderId="1" xfId="1" applyNumberFormat="1" applyFont="1" applyBorder="1" applyAlignment="1">
      <alignment vertical="center" shrinkToFit="1"/>
    </xf>
    <xf numFmtId="178" fontId="2" fillId="3" borderId="1" xfId="1" applyNumberFormat="1" applyFont="1" applyFill="1" applyBorder="1" applyAlignment="1">
      <alignment vertical="center" shrinkToFit="1"/>
    </xf>
    <xf numFmtId="178" fontId="2" fillId="0" borderId="1" xfId="1" applyNumberFormat="1" applyFont="1" applyFill="1" applyBorder="1" applyAlignment="1">
      <alignment vertical="center" shrinkToFit="1"/>
    </xf>
    <xf numFmtId="178" fontId="2" fillId="2" borderId="1" xfId="1" applyNumberFormat="1" applyFont="1" applyFill="1" applyBorder="1" applyAlignment="1">
      <alignment vertical="center" shrinkToFit="1"/>
    </xf>
    <xf numFmtId="0" fontId="2" fillId="5" borderId="0" xfId="0" applyFont="1" applyFill="1" applyBorder="1"/>
    <xf numFmtId="49" fontId="2" fillId="3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176" fontId="2" fillId="0" borderId="1" xfId="1" applyNumberFormat="1" applyFont="1" applyFill="1" applyBorder="1" applyAlignment="1">
      <alignment horizontal="right" vertical="center" shrinkToFit="1"/>
    </xf>
    <xf numFmtId="0" fontId="6" fillId="0" borderId="0" xfId="0" applyNumberFormat="1" applyFont="1" applyAlignment="1">
      <alignment horizontal="right" vertical="center"/>
    </xf>
    <xf numFmtId="0" fontId="6" fillId="0" borderId="0" xfId="0" applyNumberFormat="1" applyFont="1" applyAlignment="1">
      <alignment horizontal="left" vertical="center"/>
    </xf>
    <xf numFmtId="0" fontId="2" fillId="0" borderId="5" xfId="0" applyNumberFormat="1" applyFont="1" applyBorder="1" applyAlignment="1">
      <alignment horizontal="distributed" vertical="center" wrapText="1"/>
    </xf>
    <xf numFmtId="0" fontId="2" fillId="0" borderId="7" xfId="0" applyNumberFormat="1" applyFont="1" applyBorder="1" applyAlignment="1">
      <alignment horizontal="distributed" vertical="center"/>
    </xf>
    <xf numFmtId="0" fontId="2" fillId="0" borderId="6" xfId="0" applyNumberFormat="1" applyFont="1" applyBorder="1" applyAlignment="1">
      <alignment horizontal="distributed" vertical="center"/>
    </xf>
    <xf numFmtId="0" fontId="2" fillId="0" borderId="1" xfId="0" applyNumberFormat="1" applyFont="1" applyBorder="1" applyAlignment="1">
      <alignment horizontal="distributed" vertical="center" indent="1"/>
    </xf>
    <xf numFmtId="0" fontId="2" fillId="0" borderId="1" xfId="0" applyNumberFormat="1" applyFont="1" applyBorder="1" applyAlignment="1">
      <alignment horizontal="distributed" vertical="center" wrapText="1" indent="1"/>
    </xf>
    <xf numFmtId="0" fontId="2" fillId="0" borderId="2" xfId="0" applyNumberFormat="1" applyFont="1" applyBorder="1" applyAlignment="1">
      <alignment horizontal="distributed" vertical="center" indent="1"/>
    </xf>
    <xf numFmtId="0" fontId="2" fillId="0" borderId="3" xfId="0" applyNumberFormat="1" applyFont="1" applyBorder="1" applyAlignment="1">
      <alignment horizontal="distributed" vertical="center" indent="1"/>
    </xf>
    <xf numFmtId="0" fontId="2" fillId="0" borderId="4" xfId="0" applyNumberFormat="1" applyFont="1" applyBorder="1" applyAlignment="1">
      <alignment horizontal="distributed" vertical="center" indent="1"/>
    </xf>
    <xf numFmtId="0" fontId="2" fillId="0" borderId="5" xfId="0" applyNumberFormat="1" applyFont="1" applyBorder="1" applyAlignment="1">
      <alignment horizontal="distributed" vertical="center" indent="3"/>
    </xf>
    <xf numFmtId="0" fontId="2" fillId="0" borderId="7" xfId="0" applyNumberFormat="1" applyFont="1" applyBorder="1" applyAlignment="1">
      <alignment horizontal="distributed" vertical="center" indent="3"/>
    </xf>
    <xf numFmtId="0" fontId="2" fillId="0" borderId="6" xfId="0" applyNumberFormat="1" applyFont="1" applyBorder="1" applyAlignment="1">
      <alignment horizontal="distributed" vertical="center" indent="3"/>
    </xf>
    <xf numFmtId="0" fontId="2" fillId="0" borderId="5" xfId="0" applyNumberFormat="1" applyFont="1" applyBorder="1" applyAlignment="1">
      <alignment horizontal="distributed" vertical="center"/>
    </xf>
    <xf numFmtId="0" fontId="2" fillId="0" borderId="1" xfId="0" applyNumberFormat="1" applyFont="1" applyBorder="1" applyAlignment="1">
      <alignment horizontal="distributed" vertical="center"/>
    </xf>
    <xf numFmtId="0" fontId="2" fillId="4" borderId="5" xfId="0" applyFont="1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/>
    </xf>
    <xf numFmtId="0" fontId="0" fillId="4" borderId="6" xfId="0" applyFill="1" applyBorder="1" applyAlignment="1">
      <alignment horizontal="left" vertical="center"/>
    </xf>
    <xf numFmtId="49" fontId="2" fillId="3" borderId="5" xfId="0" applyNumberFormat="1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/>
    </xf>
    <xf numFmtId="3" fontId="2" fillId="4" borderId="1" xfId="1" applyNumberFormat="1" applyFont="1" applyFill="1" applyBorder="1" applyAlignment="1">
      <alignment horizontal="center" vertical="center" shrinkToFit="1"/>
    </xf>
    <xf numFmtId="3" fontId="2" fillId="4" borderId="1" xfId="1" applyNumberFormat="1" applyFont="1" applyFill="1" applyBorder="1" applyAlignment="1">
      <alignment horizontal="left" vertical="center" wrapText="1"/>
    </xf>
  </cellXfs>
  <cellStyles count="2">
    <cellStyle name="一般" xfId="0" builtinId="0"/>
    <cellStyle name="千分位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3"/>
  <sheetViews>
    <sheetView tabSelected="1" view="pageBreakPreview" zoomScale="80" zoomScaleNormal="95" zoomScaleSheetLayoutView="80" workbookViewId="0">
      <selection activeCell="I38" sqref="I38"/>
    </sheetView>
  </sheetViews>
  <sheetFormatPr defaultRowHeight="16.2" x14ac:dyDescent="0.3"/>
  <cols>
    <col min="1" max="1" width="14.77734375" style="4" customWidth="1"/>
    <col min="2" max="2" width="25.33203125" style="5" customWidth="1"/>
    <col min="3" max="3" width="23.5546875" style="2" customWidth="1"/>
    <col min="4" max="4" width="18.33203125" style="3" customWidth="1"/>
    <col min="5" max="5" width="12.109375" style="4" customWidth="1"/>
    <col min="6" max="7" width="10.88671875" style="4" customWidth="1"/>
    <col min="8" max="8" width="25.21875" style="55" customWidth="1"/>
    <col min="9" max="9" width="16.88671875" style="3" customWidth="1"/>
    <col min="10" max="10" width="13.21875" style="3" customWidth="1"/>
    <col min="11" max="11" width="12.6640625" style="3" customWidth="1"/>
    <col min="12" max="12" width="17.77734375" style="3" customWidth="1"/>
    <col min="13" max="14" width="3.77734375" style="2" customWidth="1"/>
    <col min="15" max="16" width="5.77734375" style="2" customWidth="1"/>
    <col min="17" max="24" width="3.77734375" style="2" customWidth="1"/>
    <col min="25" max="25" width="33.5546875" style="2" customWidth="1"/>
    <col min="26" max="16384" width="8.88671875" style="2"/>
  </cols>
  <sheetData>
    <row r="1" spans="1:25" s="17" customFormat="1" ht="28.2" x14ac:dyDescent="0.3">
      <c r="A1" s="57" t="s">
        <v>30</v>
      </c>
      <c r="B1" s="57"/>
      <c r="C1" s="57"/>
      <c r="D1" s="57"/>
      <c r="E1" s="57"/>
      <c r="F1" s="57"/>
      <c r="G1" s="57"/>
      <c r="H1" s="57"/>
      <c r="I1" s="58" t="s">
        <v>110</v>
      </c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</row>
    <row r="2" spans="1:25" s="17" customFormat="1" ht="28.2" x14ac:dyDescent="0.3">
      <c r="A2" s="57" t="s">
        <v>26</v>
      </c>
      <c r="B2" s="57"/>
      <c r="C2" s="57"/>
      <c r="D2" s="57"/>
      <c r="E2" s="57"/>
      <c r="F2" s="57"/>
      <c r="G2" s="57"/>
      <c r="H2" s="57"/>
      <c r="I2" s="58" t="s">
        <v>27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</row>
    <row r="3" spans="1:25" s="17" customFormat="1" ht="28.2" x14ac:dyDescent="0.3">
      <c r="A3" s="57" t="s">
        <v>38</v>
      </c>
      <c r="B3" s="57"/>
      <c r="C3" s="57"/>
      <c r="D3" s="57"/>
      <c r="E3" s="57"/>
      <c r="F3" s="57"/>
      <c r="G3" s="57"/>
      <c r="H3" s="57"/>
      <c r="I3" s="58" t="s">
        <v>25</v>
      </c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</row>
    <row r="4" spans="1:25" s="17" customFormat="1" ht="28.05" customHeight="1" x14ac:dyDescent="0.3">
      <c r="A4" s="7"/>
      <c r="B4" s="7"/>
      <c r="C4" s="7"/>
      <c r="D4" s="7"/>
      <c r="E4" s="7"/>
      <c r="F4" s="7"/>
      <c r="G4" s="7"/>
      <c r="H4" s="8" t="s">
        <v>36</v>
      </c>
      <c r="I4" s="8" t="s">
        <v>37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23" t="s">
        <v>29</v>
      </c>
    </row>
    <row r="5" spans="1:25" ht="55.05" customHeight="1" x14ac:dyDescent="0.3">
      <c r="A5" s="62" t="s">
        <v>0</v>
      </c>
      <c r="B5" s="63" t="s">
        <v>35</v>
      </c>
      <c r="C5" s="64" t="s">
        <v>34</v>
      </c>
      <c r="D5" s="62" t="s">
        <v>1</v>
      </c>
      <c r="E5" s="63" t="s">
        <v>31</v>
      </c>
      <c r="F5" s="62" t="s">
        <v>2</v>
      </c>
      <c r="G5" s="62"/>
      <c r="H5" s="67" t="s">
        <v>3</v>
      </c>
      <c r="I5" s="68"/>
      <c r="J5" s="68"/>
      <c r="K5" s="68"/>
      <c r="L5" s="69"/>
      <c r="M5" s="70" t="s">
        <v>4</v>
      </c>
      <c r="N5" s="61"/>
      <c r="O5" s="63" t="s">
        <v>28</v>
      </c>
      <c r="P5" s="62"/>
      <c r="Q5" s="62"/>
      <c r="R5" s="71" t="s">
        <v>5</v>
      </c>
      <c r="S5" s="71"/>
      <c r="T5" s="71" t="s">
        <v>6</v>
      </c>
      <c r="U5" s="71"/>
      <c r="V5" s="59" t="s">
        <v>33</v>
      </c>
      <c r="W5" s="60"/>
      <c r="X5" s="61"/>
      <c r="Y5" s="64" t="s">
        <v>7</v>
      </c>
    </row>
    <row r="6" spans="1:25" ht="36.75" customHeight="1" x14ac:dyDescent="0.3">
      <c r="A6" s="62"/>
      <c r="B6" s="62"/>
      <c r="C6" s="65"/>
      <c r="D6" s="62"/>
      <c r="E6" s="62"/>
      <c r="F6" s="62" t="s">
        <v>8</v>
      </c>
      <c r="G6" s="64" t="s">
        <v>9</v>
      </c>
      <c r="H6" s="64" t="s">
        <v>137</v>
      </c>
      <c r="I6" s="62" t="s">
        <v>10</v>
      </c>
      <c r="J6" s="62"/>
      <c r="K6" s="62"/>
      <c r="L6" s="62"/>
      <c r="M6" s="62" t="s">
        <v>11</v>
      </c>
      <c r="N6" s="62" t="s">
        <v>12</v>
      </c>
      <c r="O6" s="59" t="s">
        <v>32</v>
      </c>
      <c r="P6" s="61"/>
      <c r="Q6" s="62" t="s">
        <v>13</v>
      </c>
      <c r="R6" s="62" t="s">
        <v>14</v>
      </c>
      <c r="S6" s="62" t="s">
        <v>15</v>
      </c>
      <c r="T6" s="62" t="s">
        <v>14</v>
      </c>
      <c r="U6" s="62" t="s">
        <v>15</v>
      </c>
      <c r="V6" s="62" t="s">
        <v>16</v>
      </c>
      <c r="W6" s="62" t="s">
        <v>17</v>
      </c>
      <c r="X6" s="62" t="s">
        <v>18</v>
      </c>
      <c r="Y6" s="65"/>
    </row>
    <row r="7" spans="1:25" ht="63" customHeight="1" x14ac:dyDescent="0.3">
      <c r="A7" s="62"/>
      <c r="B7" s="62"/>
      <c r="C7" s="66"/>
      <c r="D7" s="62"/>
      <c r="E7" s="62"/>
      <c r="F7" s="62"/>
      <c r="G7" s="66"/>
      <c r="H7" s="66"/>
      <c r="I7" s="20" t="s">
        <v>19</v>
      </c>
      <c r="J7" s="20" t="s">
        <v>20</v>
      </c>
      <c r="K7" s="20" t="s">
        <v>21</v>
      </c>
      <c r="L7" s="20" t="s">
        <v>22</v>
      </c>
      <c r="M7" s="62"/>
      <c r="N7" s="62"/>
      <c r="O7" s="19" t="s">
        <v>23</v>
      </c>
      <c r="P7" s="19" t="s">
        <v>24</v>
      </c>
      <c r="Q7" s="62"/>
      <c r="R7" s="62"/>
      <c r="S7" s="62"/>
      <c r="T7" s="62"/>
      <c r="U7" s="62"/>
      <c r="V7" s="62"/>
      <c r="W7" s="62"/>
      <c r="X7" s="62"/>
      <c r="Y7" s="66"/>
    </row>
    <row r="8" spans="1:25" s="6" customFormat="1" ht="49.95" customHeight="1" x14ac:dyDescent="0.3">
      <c r="A8" s="21">
        <v>110</v>
      </c>
      <c r="B8" s="24" t="s">
        <v>42</v>
      </c>
      <c r="C8" s="25" t="s">
        <v>43</v>
      </c>
      <c r="D8" s="26">
        <v>10000000</v>
      </c>
      <c r="E8" s="12" t="s">
        <v>59</v>
      </c>
      <c r="F8" s="12" t="s">
        <v>60</v>
      </c>
      <c r="G8" s="12" t="s">
        <v>60</v>
      </c>
      <c r="H8" s="14" t="s">
        <v>118</v>
      </c>
      <c r="I8" s="16">
        <v>10000000</v>
      </c>
      <c r="J8" s="48">
        <v>0</v>
      </c>
      <c r="K8" s="48">
        <v>0</v>
      </c>
      <c r="L8" s="15">
        <f>SUM(I8:K8)</f>
        <v>10000000</v>
      </c>
      <c r="M8" s="10" t="s">
        <v>105</v>
      </c>
      <c r="N8" s="10"/>
      <c r="O8" s="10"/>
      <c r="P8" s="10"/>
      <c r="Q8" s="10" t="s">
        <v>105</v>
      </c>
      <c r="R8" s="10"/>
      <c r="S8" s="10"/>
      <c r="T8" s="10"/>
      <c r="U8" s="10"/>
      <c r="V8" s="10"/>
      <c r="W8" s="10"/>
      <c r="X8" s="10"/>
      <c r="Y8" s="13"/>
    </row>
    <row r="9" spans="1:25" s="41" customFormat="1" ht="40.799999999999997" customHeight="1" x14ac:dyDescent="0.3">
      <c r="A9" s="75" t="s">
        <v>121</v>
      </c>
      <c r="B9" s="76"/>
      <c r="C9" s="77"/>
      <c r="D9" s="37">
        <f>SUM(D8)</f>
        <v>10000000</v>
      </c>
      <c r="E9" s="38"/>
      <c r="F9" s="38"/>
      <c r="G9" s="38"/>
      <c r="H9" s="53"/>
      <c r="I9" s="37">
        <f>SUM(I8)</f>
        <v>10000000</v>
      </c>
      <c r="J9" s="49">
        <f>SUM(J6:J8)</f>
        <v>0</v>
      </c>
      <c r="K9" s="49">
        <f>SUM(K6:K8)</f>
        <v>0</v>
      </c>
      <c r="L9" s="37">
        <f t="shared" ref="L9" si="0">SUM(I9:K9)</f>
        <v>10000000</v>
      </c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40" t="s">
        <v>126</v>
      </c>
    </row>
    <row r="10" spans="1:25" ht="49.95" customHeight="1" x14ac:dyDescent="0.3">
      <c r="A10" s="21">
        <v>110</v>
      </c>
      <c r="B10" s="28" t="s">
        <v>148</v>
      </c>
      <c r="C10" s="28" t="s">
        <v>72</v>
      </c>
      <c r="D10" s="26">
        <v>61460000</v>
      </c>
      <c r="E10" s="12" t="s">
        <v>73</v>
      </c>
      <c r="F10" s="12" t="s">
        <v>74</v>
      </c>
      <c r="G10" s="12" t="s">
        <v>75</v>
      </c>
      <c r="H10" s="28" t="s">
        <v>76</v>
      </c>
      <c r="I10" s="26">
        <v>61460000</v>
      </c>
      <c r="J10" s="50">
        <v>0</v>
      </c>
      <c r="K10" s="50">
        <v>0</v>
      </c>
      <c r="L10" s="26">
        <f>SUM(I10:K10)</f>
        <v>61460000</v>
      </c>
      <c r="M10" s="29" t="s">
        <v>77</v>
      </c>
      <c r="N10" s="21"/>
      <c r="O10" s="21"/>
      <c r="P10" s="21"/>
      <c r="Q10" s="29" t="s">
        <v>77</v>
      </c>
      <c r="R10" s="21"/>
      <c r="S10" s="21"/>
      <c r="T10" s="21"/>
      <c r="U10" s="21"/>
      <c r="V10" s="21"/>
      <c r="W10" s="21"/>
      <c r="X10" s="21"/>
      <c r="Y10" s="30"/>
    </row>
    <row r="11" spans="1:25" ht="49.95" customHeight="1" x14ac:dyDescent="0.3">
      <c r="A11" s="21">
        <v>110</v>
      </c>
      <c r="B11" s="28" t="s">
        <v>111</v>
      </c>
      <c r="C11" s="28" t="s">
        <v>78</v>
      </c>
      <c r="D11" s="26">
        <v>5990000</v>
      </c>
      <c r="E11" s="12" t="s">
        <v>112</v>
      </c>
      <c r="F11" s="12" t="s">
        <v>74</v>
      </c>
      <c r="G11" s="12" t="s">
        <v>75</v>
      </c>
      <c r="H11" s="28" t="s">
        <v>76</v>
      </c>
      <c r="I11" s="26">
        <v>5990000</v>
      </c>
      <c r="J11" s="50">
        <v>0</v>
      </c>
      <c r="K11" s="50">
        <v>0</v>
      </c>
      <c r="L11" s="26">
        <v>5990000</v>
      </c>
      <c r="M11" s="29" t="s">
        <v>77</v>
      </c>
      <c r="N11" s="21"/>
      <c r="O11" s="21"/>
      <c r="P11" s="21"/>
      <c r="Q11" s="29" t="s">
        <v>77</v>
      </c>
      <c r="R11" s="21"/>
      <c r="S11" s="21"/>
      <c r="T11" s="21"/>
      <c r="U11" s="21"/>
      <c r="V11" s="21"/>
      <c r="W11" s="21"/>
      <c r="X11" s="21"/>
      <c r="Y11" s="30"/>
    </row>
    <row r="12" spans="1:25" ht="49.95" customHeight="1" x14ac:dyDescent="0.3">
      <c r="A12" s="21">
        <v>110</v>
      </c>
      <c r="B12" s="28" t="s">
        <v>79</v>
      </c>
      <c r="C12" s="28" t="s">
        <v>80</v>
      </c>
      <c r="D12" s="26">
        <v>3000000</v>
      </c>
      <c r="E12" s="12" t="s">
        <v>113</v>
      </c>
      <c r="F12" s="12" t="s">
        <v>74</v>
      </c>
      <c r="G12" s="12" t="s">
        <v>64</v>
      </c>
      <c r="H12" s="28" t="s">
        <v>119</v>
      </c>
      <c r="I12" s="26">
        <v>3000000</v>
      </c>
      <c r="J12" s="50">
        <v>0</v>
      </c>
      <c r="K12" s="50">
        <v>0</v>
      </c>
      <c r="L12" s="26">
        <v>3000000</v>
      </c>
      <c r="M12" s="29" t="s">
        <v>77</v>
      </c>
      <c r="N12" s="21"/>
      <c r="O12" s="21"/>
      <c r="P12" s="21"/>
      <c r="Q12" s="29" t="s">
        <v>77</v>
      </c>
      <c r="R12" s="21"/>
      <c r="S12" s="21"/>
      <c r="T12" s="21"/>
      <c r="U12" s="21"/>
      <c r="V12" s="21"/>
      <c r="W12" s="21"/>
      <c r="X12" s="21"/>
      <c r="Y12" s="30"/>
    </row>
    <row r="13" spans="1:25" s="41" customFormat="1" ht="37.950000000000003" customHeight="1" x14ac:dyDescent="0.3">
      <c r="A13" s="75" t="s">
        <v>122</v>
      </c>
      <c r="B13" s="76"/>
      <c r="C13" s="77"/>
      <c r="D13" s="37">
        <f>SUM(D10:D12)</f>
        <v>70450000</v>
      </c>
      <c r="E13" s="38"/>
      <c r="F13" s="38"/>
      <c r="G13" s="38"/>
      <c r="H13" s="53"/>
      <c r="I13" s="37">
        <f>SUM(I10:I12)</f>
        <v>70450000</v>
      </c>
      <c r="J13" s="49">
        <f>SUM(J10:J12)</f>
        <v>0</v>
      </c>
      <c r="K13" s="49">
        <f>SUM(K10:K12)</f>
        <v>0</v>
      </c>
      <c r="L13" s="37">
        <f>SUM(I13:K13)</f>
        <v>70450000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40" t="s">
        <v>127</v>
      </c>
    </row>
    <row r="14" spans="1:25" s="6" customFormat="1" ht="49.95" customHeight="1" x14ac:dyDescent="0.3">
      <c r="A14" s="10">
        <v>110</v>
      </c>
      <c r="B14" s="11" t="s">
        <v>39</v>
      </c>
      <c r="C14" s="18" t="s">
        <v>40</v>
      </c>
      <c r="D14" s="15">
        <v>118100000</v>
      </c>
      <c r="E14" s="12" t="s">
        <v>116</v>
      </c>
      <c r="F14" s="12" t="s">
        <v>53</v>
      </c>
      <c r="G14" s="12" t="s">
        <v>88</v>
      </c>
      <c r="H14" s="14" t="s">
        <v>41</v>
      </c>
      <c r="I14" s="16">
        <v>118100000</v>
      </c>
      <c r="J14" s="48">
        <v>0</v>
      </c>
      <c r="K14" s="48">
        <v>0</v>
      </c>
      <c r="L14" s="15">
        <v>118100000</v>
      </c>
      <c r="M14" s="10" t="s">
        <v>57</v>
      </c>
      <c r="N14" s="10"/>
      <c r="O14" s="10"/>
      <c r="P14" s="10"/>
      <c r="Q14" s="10" t="s">
        <v>57</v>
      </c>
      <c r="R14" s="10"/>
      <c r="S14" s="10"/>
      <c r="T14" s="10"/>
      <c r="U14" s="10"/>
      <c r="V14" s="10"/>
      <c r="W14" s="10"/>
      <c r="X14" s="10"/>
      <c r="Y14" s="13"/>
    </row>
    <row r="15" spans="1:25" s="6" customFormat="1" ht="49.95" customHeight="1" x14ac:dyDescent="0.3">
      <c r="A15" s="21">
        <v>110</v>
      </c>
      <c r="B15" s="11" t="s">
        <v>47</v>
      </c>
      <c r="C15" s="18" t="s">
        <v>46</v>
      </c>
      <c r="D15" s="15">
        <v>100000000</v>
      </c>
      <c r="E15" s="12" t="s">
        <v>56</v>
      </c>
      <c r="F15" s="12" t="s">
        <v>106</v>
      </c>
      <c r="G15" s="12" t="s">
        <v>91</v>
      </c>
      <c r="H15" s="14" t="s">
        <v>41</v>
      </c>
      <c r="I15" s="15">
        <v>97001588</v>
      </c>
      <c r="J15" s="48">
        <v>0</v>
      </c>
      <c r="K15" s="48">
        <v>0</v>
      </c>
      <c r="L15" s="15">
        <v>97001588</v>
      </c>
      <c r="M15" s="10" t="s">
        <v>57</v>
      </c>
      <c r="N15" s="10"/>
      <c r="O15" s="10"/>
      <c r="P15" s="10"/>
      <c r="Q15" s="10" t="s">
        <v>57</v>
      </c>
      <c r="R15" s="10"/>
      <c r="S15" s="10"/>
      <c r="T15" s="10"/>
      <c r="U15" s="10"/>
      <c r="V15" s="10"/>
      <c r="W15" s="10"/>
      <c r="X15" s="10"/>
      <c r="Y15" s="13"/>
    </row>
    <row r="16" spans="1:25" s="6" customFormat="1" ht="49.95" customHeight="1" x14ac:dyDescent="0.3">
      <c r="A16" s="21">
        <v>110</v>
      </c>
      <c r="B16" s="32" t="s">
        <v>92</v>
      </c>
      <c r="C16" s="30" t="s">
        <v>93</v>
      </c>
      <c r="D16" s="26">
        <v>18720000</v>
      </c>
      <c r="E16" s="12" t="s">
        <v>94</v>
      </c>
      <c r="F16" s="12" t="s">
        <v>74</v>
      </c>
      <c r="G16" s="12" t="s">
        <v>95</v>
      </c>
      <c r="H16" s="28" t="s">
        <v>96</v>
      </c>
      <c r="I16" s="26">
        <v>18720000</v>
      </c>
      <c r="J16" s="50">
        <v>0</v>
      </c>
      <c r="K16" s="50">
        <v>0</v>
      </c>
      <c r="L16" s="26">
        <v>18720000</v>
      </c>
      <c r="M16" s="21" t="s">
        <v>77</v>
      </c>
      <c r="N16" s="21"/>
      <c r="O16" s="21"/>
      <c r="P16" s="21"/>
      <c r="Q16" s="21" t="s">
        <v>77</v>
      </c>
      <c r="R16" s="10"/>
      <c r="S16" s="10"/>
      <c r="T16" s="10"/>
      <c r="U16" s="10"/>
      <c r="V16" s="10"/>
      <c r="W16" s="10"/>
      <c r="X16" s="10"/>
      <c r="Y16" s="13"/>
    </row>
    <row r="17" spans="1:25" s="6" customFormat="1" ht="49.95" customHeight="1" x14ac:dyDescent="0.3">
      <c r="A17" s="31">
        <v>110</v>
      </c>
      <c r="B17" s="32" t="s">
        <v>68</v>
      </c>
      <c r="C17" s="33" t="s">
        <v>102</v>
      </c>
      <c r="D17" s="34">
        <v>5000000</v>
      </c>
      <c r="E17" s="35" t="s">
        <v>103</v>
      </c>
      <c r="F17" s="35" t="s">
        <v>65</v>
      </c>
      <c r="G17" s="35" t="s">
        <v>66</v>
      </c>
      <c r="H17" s="54" t="s">
        <v>120</v>
      </c>
      <c r="I17" s="34">
        <v>5000000</v>
      </c>
      <c r="J17" s="51">
        <v>0</v>
      </c>
      <c r="K17" s="51">
        <v>0</v>
      </c>
      <c r="L17" s="34">
        <v>5000000</v>
      </c>
      <c r="M17" s="31" t="s">
        <v>67</v>
      </c>
      <c r="N17" s="31"/>
      <c r="O17" s="31"/>
      <c r="P17" s="31"/>
      <c r="Q17" s="31" t="s">
        <v>104</v>
      </c>
      <c r="R17" s="31"/>
      <c r="S17" s="31"/>
      <c r="T17" s="31"/>
      <c r="U17" s="31"/>
      <c r="V17" s="31"/>
      <c r="W17" s="31"/>
      <c r="X17" s="31"/>
      <c r="Y17" s="33"/>
    </row>
    <row r="18" spans="1:25" s="41" customFormat="1" ht="37.950000000000003" customHeight="1" x14ac:dyDescent="0.3">
      <c r="A18" s="75" t="s">
        <v>123</v>
      </c>
      <c r="B18" s="76"/>
      <c r="C18" s="77"/>
      <c r="D18" s="46">
        <f>SUM(D14:D17)</f>
        <v>241820000</v>
      </c>
      <c r="E18" s="38"/>
      <c r="F18" s="38"/>
      <c r="G18" s="38"/>
      <c r="H18" s="53"/>
      <c r="I18" s="37">
        <f>SUM(I14:I17)</f>
        <v>238821588</v>
      </c>
      <c r="J18" s="49">
        <f>SUM(J14:J17)</f>
        <v>0</v>
      </c>
      <c r="K18" s="49">
        <f>SUM(K14:K17)</f>
        <v>0</v>
      </c>
      <c r="L18" s="37">
        <f>SUM(I18:K18)</f>
        <v>238821588</v>
      </c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40" t="s">
        <v>129</v>
      </c>
    </row>
    <row r="19" spans="1:25" s="6" customFormat="1" ht="49.95" customHeight="1" x14ac:dyDescent="0.3">
      <c r="A19" s="21">
        <v>110</v>
      </c>
      <c r="B19" s="11" t="s">
        <v>47</v>
      </c>
      <c r="C19" s="18" t="s">
        <v>46</v>
      </c>
      <c r="D19" s="15">
        <v>29850000</v>
      </c>
      <c r="E19" s="12" t="s">
        <v>55</v>
      </c>
      <c r="F19" s="12" t="s">
        <v>91</v>
      </c>
      <c r="G19" s="12" t="s">
        <v>91</v>
      </c>
      <c r="H19" s="14" t="s">
        <v>124</v>
      </c>
      <c r="I19" s="16">
        <v>9062749</v>
      </c>
      <c r="J19" s="48">
        <v>0</v>
      </c>
      <c r="K19" s="48">
        <v>0</v>
      </c>
      <c r="L19" s="15">
        <f>SUM(I19:K19)</f>
        <v>9062749</v>
      </c>
      <c r="M19" s="10" t="s">
        <v>58</v>
      </c>
      <c r="N19" s="10"/>
      <c r="O19" s="10"/>
      <c r="P19" s="10"/>
      <c r="Q19" s="10" t="s">
        <v>58</v>
      </c>
      <c r="R19" s="10"/>
      <c r="S19" s="10"/>
      <c r="T19" s="10"/>
      <c r="U19" s="10"/>
      <c r="V19" s="10"/>
      <c r="W19" s="10"/>
      <c r="X19" s="10"/>
      <c r="Y19" s="13"/>
    </row>
    <row r="20" spans="1:25" s="41" customFormat="1" ht="37.950000000000003" customHeight="1" x14ac:dyDescent="0.3">
      <c r="A20" s="75" t="s">
        <v>138</v>
      </c>
      <c r="B20" s="76"/>
      <c r="C20" s="77"/>
      <c r="D20" s="37">
        <f>SUM(D19)</f>
        <v>29850000</v>
      </c>
      <c r="E20" s="38"/>
      <c r="F20" s="38"/>
      <c r="G20" s="38"/>
      <c r="H20" s="53"/>
      <c r="I20" s="37">
        <f>SUM(I19)</f>
        <v>9062749</v>
      </c>
      <c r="J20" s="49">
        <f>SUM(J16:J19)</f>
        <v>0</v>
      </c>
      <c r="K20" s="49">
        <f>SUM(K19)</f>
        <v>0</v>
      </c>
      <c r="L20" s="37">
        <f t="shared" ref="L20" si="1">SUM(I20:K20)</f>
        <v>9062749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40" t="s">
        <v>128</v>
      </c>
    </row>
    <row r="21" spans="1:25" ht="49.95" customHeight="1" x14ac:dyDescent="0.3">
      <c r="A21" s="21">
        <v>111</v>
      </c>
      <c r="B21" s="24" t="s">
        <v>44</v>
      </c>
      <c r="C21" s="25" t="s">
        <v>45</v>
      </c>
      <c r="D21" s="26">
        <v>19700000</v>
      </c>
      <c r="E21" s="12" t="s">
        <v>61</v>
      </c>
      <c r="F21" s="27" t="s">
        <v>62</v>
      </c>
      <c r="G21" s="27" t="s">
        <v>62</v>
      </c>
      <c r="H21" s="14" t="s">
        <v>118</v>
      </c>
      <c r="I21" s="15">
        <v>19700000</v>
      </c>
      <c r="J21" s="48">
        <f>SUM(J8:J8)</f>
        <v>0</v>
      </c>
      <c r="K21" s="48">
        <f>SUM(K8:K8)</f>
        <v>0</v>
      </c>
      <c r="L21" s="15">
        <f t="shared" ref="L21:L35" si="2">SUM(I21:K21)</f>
        <v>19700000</v>
      </c>
      <c r="M21" s="10" t="s">
        <v>105</v>
      </c>
      <c r="N21" s="10"/>
      <c r="O21" s="10"/>
      <c r="P21" s="10"/>
      <c r="Q21" s="10" t="s">
        <v>105</v>
      </c>
      <c r="R21" s="10"/>
      <c r="S21" s="10"/>
      <c r="T21" s="10"/>
      <c r="U21" s="10"/>
      <c r="V21" s="10"/>
      <c r="W21" s="10"/>
      <c r="X21" s="10"/>
      <c r="Y21" s="13"/>
    </row>
    <row r="22" spans="1:25" s="41" customFormat="1" ht="37.950000000000003" customHeight="1" x14ac:dyDescent="0.3">
      <c r="A22" s="75" t="s">
        <v>139</v>
      </c>
      <c r="B22" s="76"/>
      <c r="C22" s="77"/>
      <c r="D22" s="37">
        <f>SUM(D21)</f>
        <v>19700000</v>
      </c>
      <c r="E22" s="38"/>
      <c r="F22" s="38"/>
      <c r="G22" s="38"/>
      <c r="H22" s="53"/>
      <c r="I22" s="37">
        <f>SUM(I21)</f>
        <v>19700000</v>
      </c>
      <c r="J22" s="49">
        <f>SUM(J21)</f>
        <v>0</v>
      </c>
      <c r="K22" s="49">
        <f>SUM(K21)</f>
        <v>0</v>
      </c>
      <c r="L22" s="37">
        <f t="shared" si="2"/>
        <v>19700000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40" t="s">
        <v>130</v>
      </c>
    </row>
    <row r="23" spans="1:25" ht="49.95" customHeight="1" x14ac:dyDescent="0.3">
      <c r="A23" s="21">
        <v>111</v>
      </c>
      <c r="B23" s="22" t="s">
        <v>148</v>
      </c>
      <c r="C23" s="28" t="s">
        <v>72</v>
      </c>
      <c r="D23" s="26">
        <v>63000000</v>
      </c>
      <c r="E23" s="12" t="s">
        <v>81</v>
      </c>
      <c r="F23" s="12" t="s">
        <v>82</v>
      </c>
      <c r="G23" s="12" t="s">
        <v>83</v>
      </c>
      <c r="H23" s="28" t="s">
        <v>119</v>
      </c>
      <c r="I23" s="26">
        <v>63000000</v>
      </c>
      <c r="J23" s="50">
        <v>0</v>
      </c>
      <c r="K23" s="50">
        <v>0</v>
      </c>
      <c r="L23" s="26">
        <f>SUM(I23:K23)</f>
        <v>63000000</v>
      </c>
      <c r="M23" s="29" t="s">
        <v>77</v>
      </c>
      <c r="N23" s="21"/>
      <c r="O23" s="21"/>
      <c r="P23" s="21"/>
      <c r="Q23" s="29" t="s">
        <v>77</v>
      </c>
      <c r="R23" s="21"/>
      <c r="S23" s="21"/>
      <c r="T23" s="21"/>
      <c r="U23" s="21"/>
      <c r="V23" s="21"/>
      <c r="W23" s="21"/>
      <c r="X23" s="21"/>
      <c r="Y23" s="22"/>
    </row>
    <row r="24" spans="1:25" ht="49.95" customHeight="1" x14ac:dyDescent="0.3">
      <c r="A24" s="21">
        <v>111</v>
      </c>
      <c r="B24" s="28" t="s">
        <v>79</v>
      </c>
      <c r="C24" s="28" t="s">
        <v>80</v>
      </c>
      <c r="D24" s="26">
        <v>2540000</v>
      </c>
      <c r="E24" s="12" t="s">
        <v>84</v>
      </c>
      <c r="F24" s="12" t="s">
        <v>82</v>
      </c>
      <c r="G24" s="12" t="s">
        <v>83</v>
      </c>
      <c r="H24" s="28" t="s">
        <v>76</v>
      </c>
      <c r="I24" s="26">
        <v>2540000</v>
      </c>
      <c r="J24" s="50">
        <v>0</v>
      </c>
      <c r="K24" s="50">
        <v>0</v>
      </c>
      <c r="L24" s="26">
        <v>2540000</v>
      </c>
      <c r="M24" s="29" t="s">
        <v>77</v>
      </c>
      <c r="N24" s="21"/>
      <c r="O24" s="21"/>
      <c r="P24" s="21"/>
      <c r="Q24" s="29" t="s">
        <v>77</v>
      </c>
      <c r="R24" s="21"/>
      <c r="S24" s="21"/>
      <c r="T24" s="21"/>
      <c r="U24" s="21"/>
      <c r="V24" s="21"/>
      <c r="W24" s="21"/>
      <c r="X24" s="21"/>
      <c r="Y24" s="22"/>
    </row>
    <row r="25" spans="1:25" ht="49.95" customHeight="1" x14ac:dyDescent="0.3">
      <c r="A25" s="21">
        <v>111</v>
      </c>
      <c r="B25" s="28" t="s">
        <v>125</v>
      </c>
      <c r="C25" s="28" t="s">
        <v>85</v>
      </c>
      <c r="D25" s="26">
        <v>4261000</v>
      </c>
      <c r="E25" s="12" t="s">
        <v>114</v>
      </c>
      <c r="F25" s="12" t="s">
        <v>82</v>
      </c>
      <c r="G25" s="12" t="s">
        <v>83</v>
      </c>
      <c r="H25" s="28" t="s">
        <v>76</v>
      </c>
      <c r="I25" s="26">
        <v>4261000</v>
      </c>
      <c r="J25" s="50">
        <v>0</v>
      </c>
      <c r="K25" s="50">
        <v>0</v>
      </c>
      <c r="L25" s="26">
        <v>4261000</v>
      </c>
      <c r="M25" s="29" t="s">
        <v>77</v>
      </c>
      <c r="N25" s="21"/>
      <c r="O25" s="21"/>
      <c r="P25" s="21"/>
      <c r="Q25" s="29" t="s">
        <v>77</v>
      </c>
      <c r="R25" s="21"/>
      <c r="S25" s="21"/>
      <c r="T25" s="21"/>
      <c r="U25" s="21"/>
      <c r="V25" s="21"/>
      <c r="W25" s="21"/>
      <c r="X25" s="21"/>
      <c r="Y25" s="30"/>
    </row>
    <row r="26" spans="1:25" s="6" customFormat="1" ht="49.95" customHeight="1" x14ac:dyDescent="0.3">
      <c r="A26" s="21">
        <v>111</v>
      </c>
      <c r="B26" s="28" t="s">
        <v>86</v>
      </c>
      <c r="C26" s="28" t="s">
        <v>87</v>
      </c>
      <c r="D26" s="26">
        <v>1800000</v>
      </c>
      <c r="E26" s="12" t="s">
        <v>115</v>
      </c>
      <c r="F26" s="12" t="s">
        <v>82</v>
      </c>
      <c r="G26" s="12" t="s">
        <v>83</v>
      </c>
      <c r="H26" s="28" t="s">
        <v>119</v>
      </c>
      <c r="I26" s="26">
        <v>1800000</v>
      </c>
      <c r="J26" s="50">
        <v>0</v>
      </c>
      <c r="K26" s="50">
        <v>0</v>
      </c>
      <c r="L26" s="26">
        <v>1800000</v>
      </c>
      <c r="M26" s="29" t="s">
        <v>77</v>
      </c>
      <c r="N26" s="21"/>
      <c r="O26" s="21"/>
      <c r="P26" s="21"/>
      <c r="Q26" s="29" t="s">
        <v>77</v>
      </c>
      <c r="R26" s="21"/>
      <c r="S26" s="21"/>
      <c r="T26" s="21"/>
      <c r="U26" s="21"/>
      <c r="V26" s="21"/>
      <c r="W26" s="21"/>
      <c r="X26" s="21"/>
      <c r="Y26" s="30"/>
    </row>
    <row r="27" spans="1:25" s="41" customFormat="1" ht="37.950000000000003" customHeight="1" x14ac:dyDescent="0.3">
      <c r="A27" s="75" t="s">
        <v>140</v>
      </c>
      <c r="B27" s="76"/>
      <c r="C27" s="77"/>
      <c r="D27" s="37">
        <f>SUM(D23:D26)</f>
        <v>71601000</v>
      </c>
      <c r="E27" s="38"/>
      <c r="F27" s="38"/>
      <c r="G27" s="38"/>
      <c r="H27" s="53"/>
      <c r="I27" s="37">
        <f>SUM(I23:I26)</f>
        <v>71601000</v>
      </c>
      <c r="J27" s="49">
        <f>SUM(J23:J26)</f>
        <v>0</v>
      </c>
      <c r="K27" s="49">
        <f>SUM(K23:K26)</f>
        <v>0</v>
      </c>
      <c r="L27" s="37">
        <f t="shared" si="2"/>
        <v>71601000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40" t="s">
        <v>127</v>
      </c>
    </row>
    <row r="28" spans="1:25" s="6" customFormat="1" ht="49.95" customHeight="1" x14ac:dyDescent="0.3">
      <c r="A28" s="10">
        <v>111</v>
      </c>
      <c r="B28" s="11" t="s">
        <v>39</v>
      </c>
      <c r="C28" s="18" t="s">
        <v>40</v>
      </c>
      <c r="D28" s="15">
        <v>100000000</v>
      </c>
      <c r="E28" s="12" t="s">
        <v>114</v>
      </c>
      <c r="F28" s="12" t="s">
        <v>90</v>
      </c>
      <c r="G28" s="12" t="s">
        <v>89</v>
      </c>
      <c r="H28" s="14" t="s">
        <v>41</v>
      </c>
      <c r="I28" s="15">
        <v>100000000</v>
      </c>
      <c r="J28" s="48">
        <v>0</v>
      </c>
      <c r="K28" s="48">
        <v>0</v>
      </c>
      <c r="L28" s="15">
        <v>100000000</v>
      </c>
      <c r="M28" s="10" t="s">
        <v>57</v>
      </c>
      <c r="N28" s="10"/>
      <c r="O28" s="10"/>
      <c r="P28" s="10"/>
      <c r="Q28" s="10" t="s">
        <v>57</v>
      </c>
      <c r="R28" s="10"/>
      <c r="S28" s="10"/>
      <c r="T28" s="10"/>
      <c r="U28" s="10"/>
      <c r="V28" s="10"/>
      <c r="W28" s="10"/>
      <c r="X28" s="10"/>
      <c r="Y28" s="13"/>
    </row>
    <row r="29" spans="1:25" s="6" customFormat="1" ht="49.95" customHeight="1" x14ac:dyDescent="0.3">
      <c r="A29" s="21">
        <v>111</v>
      </c>
      <c r="B29" s="11" t="s">
        <v>47</v>
      </c>
      <c r="C29" s="18" t="s">
        <v>46</v>
      </c>
      <c r="D29" s="15">
        <v>140387749</v>
      </c>
      <c r="E29" s="12" t="s">
        <v>54</v>
      </c>
      <c r="F29" s="12" t="s">
        <v>107</v>
      </c>
      <c r="G29" s="12" t="s">
        <v>89</v>
      </c>
      <c r="H29" s="14" t="s">
        <v>52</v>
      </c>
      <c r="I29" s="15">
        <v>140387749</v>
      </c>
      <c r="J29" s="48">
        <v>0</v>
      </c>
      <c r="K29" s="48">
        <v>0</v>
      </c>
      <c r="L29" s="15">
        <v>140387749</v>
      </c>
      <c r="M29" s="10" t="s">
        <v>57</v>
      </c>
      <c r="N29" s="10"/>
      <c r="O29" s="10"/>
      <c r="P29" s="10"/>
      <c r="Q29" s="10" t="s">
        <v>57</v>
      </c>
      <c r="R29" s="10"/>
      <c r="S29" s="10"/>
      <c r="T29" s="10"/>
      <c r="U29" s="10"/>
      <c r="V29" s="10"/>
      <c r="W29" s="10"/>
      <c r="X29" s="10"/>
      <c r="Y29" s="13"/>
    </row>
    <row r="30" spans="1:25" s="6" customFormat="1" ht="49.95" customHeight="1" x14ac:dyDescent="0.3">
      <c r="A30" s="31">
        <v>111</v>
      </c>
      <c r="B30" s="32" t="s">
        <v>92</v>
      </c>
      <c r="C30" s="33" t="s">
        <v>93</v>
      </c>
      <c r="D30" s="34">
        <v>19000000</v>
      </c>
      <c r="E30" s="35" t="s">
        <v>97</v>
      </c>
      <c r="F30" s="35" t="s">
        <v>82</v>
      </c>
      <c r="G30" s="35" t="s">
        <v>98</v>
      </c>
      <c r="H30" s="54" t="s">
        <v>96</v>
      </c>
      <c r="I30" s="34">
        <v>19000000</v>
      </c>
      <c r="J30" s="51">
        <v>0</v>
      </c>
      <c r="K30" s="51">
        <v>0</v>
      </c>
      <c r="L30" s="34">
        <v>19000000</v>
      </c>
      <c r="M30" s="31" t="s">
        <v>77</v>
      </c>
      <c r="N30" s="31"/>
      <c r="O30" s="31"/>
      <c r="P30" s="31"/>
      <c r="Q30" s="31" t="s">
        <v>77</v>
      </c>
      <c r="R30" s="31"/>
      <c r="S30" s="31"/>
      <c r="T30" s="31"/>
      <c r="U30" s="31"/>
      <c r="V30" s="31"/>
      <c r="W30" s="31"/>
      <c r="X30" s="31"/>
      <c r="Y30" s="33"/>
    </row>
    <row r="31" spans="1:25" s="36" customFormat="1" ht="49.95" customHeight="1" x14ac:dyDescent="0.3">
      <c r="A31" s="21">
        <v>111</v>
      </c>
      <c r="B31" s="22" t="s">
        <v>99</v>
      </c>
      <c r="C31" s="30" t="s">
        <v>85</v>
      </c>
      <c r="D31" s="26">
        <v>3000000</v>
      </c>
      <c r="E31" s="12" t="s">
        <v>114</v>
      </c>
      <c r="F31" s="12" t="s">
        <v>82</v>
      </c>
      <c r="G31" s="12" t="s">
        <v>83</v>
      </c>
      <c r="H31" s="28" t="s">
        <v>96</v>
      </c>
      <c r="I31" s="26">
        <v>3000000</v>
      </c>
      <c r="J31" s="50">
        <v>0</v>
      </c>
      <c r="K31" s="50">
        <v>0</v>
      </c>
      <c r="L31" s="26">
        <v>3000000</v>
      </c>
      <c r="M31" s="21" t="s">
        <v>77</v>
      </c>
      <c r="N31" s="21"/>
      <c r="O31" s="21"/>
      <c r="P31" s="21"/>
      <c r="Q31" s="21" t="s">
        <v>77</v>
      </c>
      <c r="R31" s="21"/>
      <c r="S31" s="21"/>
      <c r="T31" s="21"/>
      <c r="U31" s="21"/>
      <c r="V31" s="21"/>
      <c r="W31" s="21"/>
      <c r="X31" s="21"/>
      <c r="Y31" s="30"/>
    </row>
    <row r="32" spans="1:25" s="36" customFormat="1" ht="49.95" customHeight="1" x14ac:dyDescent="0.3">
      <c r="A32" s="21">
        <v>111</v>
      </c>
      <c r="B32" s="22" t="s">
        <v>117</v>
      </c>
      <c r="C32" s="30" t="s">
        <v>100</v>
      </c>
      <c r="D32" s="26">
        <v>5000000</v>
      </c>
      <c r="E32" s="12" t="s">
        <v>84</v>
      </c>
      <c r="F32" s="12" t="s">
        <v>82</v>
      </c>
      <c r="G32" s="12" t="s">
        <v>101</v>
      </c>
      <c r="H32" s="28" t="s">
        <v>96</v>
      </c>
      <c r="I32" s="26">
        <v>5000000</v>
      </c>
      <c r="J32" s="50">
        <v>0</v>
      </c>
      <c r="K32" s="50">
        <v>0</v>
      </c>
      <c r="L32" s="26">
        <v>5000000</v>
      </c>
      <c r="M32" s="21" t="s">
        <v>77</v>
      </c>
      <c r="N32" s="21"/>
      <c r="O32" s="21"/>
      <c r="P32" s="21"/>
      <c r="Q32" s="21" t="s">
        <v>77</v>
      </c>
      <c r="R32" s="21"/>
      <c r="S32" s="21"/>
      <c r="T32" s="21"/>
      <c r="U32" s="21"/>
      <c r="V32" s="21"/>
      <c r="W32" s="21"/>
      <c r="X32" s="21"/>
      <c r="Y32" s="30"/>
    </row>
    <row r="33" spans="1:25" s="6" customFormat="1" ht="49.95" customHeight="1" x14ac:dyDescent="0.3">
      <c r="A33" s="31">
        <v>111</v>
      </c>
      <c r="B33" s="32" t="s">
        <v>68</v>
      </c>
      <c r="C33" s="33" t="s">
        <v>102</v>
      </c>
      <c r="D33" s="34">
        <v>11500000</v>
      </c>
      <c r="E33" s="35" t="s">
        <v>71</v>
      </c>
      <c r="F33" s="35" t="s">
        <v>69</v>
      </c>
      <c r="G33" s="35" t="s">
        <v>70</v>
      </c>
      <c r="H33" s="54" t="s">
        <v>120</v>
      </c>
      <c r="I33" s="34">
        <v>11500000</v>
      </c>
      <c r="J33" s="51">
        <v>0</v>
      </c>
      <c r="K33" s="51">
        <v>0</v>
      </c>
      <c r="L33" s="34">
        <v>11500000</v>
      </c>
      <c r="M33" s="31" t="s">
        <v>67</v>
      </c>
      <c r="N33" s="31"/>
      <c r="O33" s="31"/>
      <c r="P33" s="31"/>
      <c r="Q33" s="31" t="s">
        <v>104</v>
      </c>
      <c r="R33" s="31"/>
      <c r="S33" s="31"/>
      <c r="T33" s="31"/>
      <c r="U33" s="31"/>
      <c r="V33" s="31"/>
      <c r="W33" s="31"/>
      <c r="X33" s="31"/>
      <c r="Y33" s="33"/>
    </row>
    <row r="34" spans="1:25" s="41" customFormat="1" ht="37.950000000000003" customHeight="1" x14ac:dyDescent="0.3">
      <c r="A34" s="75" t="s">
        <v>141</v>
      </c>
      <c r="B34" s="76"/>
      <c r="C34" s="77"/>
      <c r="D34" s="37">
        <f>SUM(D28:D33)</f>
        <v>278887749</v>
      </c>
      <c r="E34" s="38"/>
      <c r="F34" s="38"/>
      <c r="G34" s="38"/>
      <c r="H34" s="53"/>
      <c r="I34" s="37">
        <f>SUM(I28:I33)</f>
        <v>278887749</v>
      </c>
      <c r="J34" s="49">
        <f>SUM(J14:J33)</f>
        <v>0</v>
      </c>
      <c r="K34" s="49">
        <f>SUM(K14:K33)</f>
        <v>0</v>
      </c>
      <c r="L34" s="37">
        <f t="shared" ref="L34" si="3">SUM(I34:K34)</f>
        <v>278887749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40" t="s">
        <v>131</v>
      </c>
    </row>
    <row r="35" spans="1:25" s="6" customFormat="1" ht="148.80000000000001" customHeight="1" x14ac:dyDescent="0.3">
      <c r="A35" s="21">
        <v>111</v>
      </c>
      <c r="B35" s="11" t="s">
        <v>47</v>
      </c>
      <c r="C35" s="18" t="s">
        <v>46</v>
      </c>
      <c r="D35" s="15">
        <v>50637251</v>
      </c>
      <c r="E35" s="12" t="s">
        <v>54</v>
      </c>
      <c r="F35" s="12" t="s">
        <v>89</v>
      </c>
      <c r="G35" s="12" t="s">
        <v>108</v>
      </c>
      <c r="H35" s="14" t="s">
        <v>124</v>
      </c>
      <c r="I35" s="16">
        <v>42937251</v>
      </c>
      <c r="J35" s="48">
        <v>0</v>
      </c>
      <c r="K35" s="48">
        <v>7700000</v>
      </c>
      <c r="L35" s="15">
        <f t="shared" si="2"/>
        <v>50637251</v>
      </c>
      <c r="M35" s="10" t="s">
        <v>58</v>
      </c>
      <c r="N35" s="10"/>
      <c r="O35" s="10"/>
      <c r="P35" s="10"/>
      <c r="Q35" s="10" t="s">
        <v>58</v>
      </c>
      <c r="R35" s="10"/>
      <c r="S35" s="10"/>
      <c r="T35" s="10"/>
      <c r="U35" s="10"/>
      <c r="V35" s="10"/>
      <c r="W35" s="10"/>
      <c r="X35" s="10"/>
      <c r="Y35" s="13" t="s">
        <v>109</v>
      </c>
    </row>
    <row r="36" spans="1:25" s="41" customFormat="1" ht="41.4" customHeight="1" x14ac:dyDescent="0.3">
      <c r="A36" s="75" t="s">
        <v>142</v>
      </c>
      <c r="B36" s="76"/>
      <c r="C36" s="77"/>
      <c r="D36" s="37">
        <f>SUM(D35)</f>
        <v>50637251</v>
      </c>
      <c r="E36" s="38"/>
      <c r="F36" s="38"/>
      <c r="G36" s="38"/>
      <c r="H36" s="53"/>
      <c r="I36" s="37">
        <f>SUM(I35)</f>
        <v>42937251</v>
      </c>
      <c r="J36" s="49">
        <f>SUM(J18:J35)</f>
        <v>0</v>
      </c>
      <c r="K36" s="49">
        <f>SUM(K18:K35)</f>
        <v>7700000</v>
      </c>
      <c r="L36" s="37">
        <f t="shared" ref="L36" si="4">SUM(I36:K36)</f>
        <v>50637251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40" t="s">
        <v>128</v>
      </c>
    </row>
    <row r="37" spans="1:25" s="52" customFormat="1" ht="64.8" customHeight="1" x14ac:dyDescent="0.3">
      <c r="A37" s="21" t="s">
        <v>133</v>
      </c>
      <c r="B37" s="24" t="s">
        <v>50</v>
      </c>
      <c r="C37" s="28" t="s">
        <v>51</v>
      </c>
      <c r="D37" s="26">
        <v>639300000</v>
      </c>
      <c r="E37" s="12" t="s">
        <v>63</v>
      </c>
      <c r="F37" s="12" t="s">
        <v>135</v>
      </c>
      <c r="G37" s="12" t="s">
        <v>135</v>
      </c>
      <c r="H37" s="28" t="s">
        <v>143</v>
      </c>
      <c r="I37" s="56">
        <v>639300000</v>
      </c>
      <c r="J37" s="50">
        <v>0</v>
      </c>
      <c r="K37" s="50">
        <v>0</v>
      </c>
      <c r="L37" s="26">
        <f>SUM(I37:K37)</f>
        <v>639300000</v>
      </c>
      <c r="M37" s="21" t="s">
        <v>105</v>
      </c>
      <c r="N37" s="21"/>
      <c r="O37" s="21"/>
      <c r="P37" s="21"/>
      <c r="Q37" s="21" t="s">
        <v>105</v>
      </c>
      <c r="R37" s="21"/>
      <c r="S37" s="21"/>
      <c r="T37" s="21"/>
      <c r="U37" s="21"/>
      <c r="V37" s="21"/>
      <c r="W37" s="21"/>
      <c r="X37" s="21"/>
      <c r="Y37" s="30"/>
    </row>
    <row r="38" spans="1:25" s="41" customFormat="1" ht="41.4" customHeight="1" x14ac:dyDescent="0.3">
      <c r="A38" s="75" t="s">
        <v>144</v>
      </c>
      <c r="B38" s="76"/>
      <c r="C38" s="77"/>
      <c r="D38" s="37">
        <f>SUM(D37)</f>
        <v>639300000</v>
      </c>
      <c r="E38" s="38"/>
      <c r="F38" s="38"/>
      <c r="G38" s="38"/>
      <c r="H38" s="53"/>
      <c r="I38" s="37">
        <f>SUM(I37)</f>
        <v>639300000</v>
      </c>
      <c r="J38" s="49">
        <f>SUM(J37)</f>
        <v>0</v>
      </c>
      <c r="K38" s="49">
        <f>SUM(K37)</f>
        <v>0</v>
      </c>
      <c r="L38" s="37">
        <f>SUM(I38:K38)</f>
        <v>639300000</v>
      </c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40" t="s">
        <v>149</v>
      </c>
    </row>
    <row r="39" spans="1:25" s="52" customFormat="1" ht="49.95" customHeight="1" x14ac:dyDescent="0.3">
      <c r="A39" s="21" t="s">
        <v>134</v>
      </c>
      <c r="B39" s="24" t="s">
        <v>48</v>
      </c>
      <c r="C39" s="25" t="s">
        <v>49</v>
      </c>
      <c r="D39" s="26">
        <v>124800000</v>
      </c>
      <c r="E39" s="12" t="s">
        <v>63</v>
      </c>
      <c r="F39" s="12" t="s">
        <v>136</v>
      </c>
      <c r="G39" s="12" t="s">
        <v>136</v>
      </c>
      <c r="H39" s="28" t="s">
        <v>145</v>
      </c>
      <c r="I39" s="26">
        <v>124800000</v>
      </c>
      <c r="J39" s="50">
        <v>0</v>
      </c>
      <c r="K39" s="50">
        <v>0</v>
      </c>
      <c r="L39" s="26">
        <f>SUM(I39:K39)</f>
        <v>124800000</v>
      </c>
      <c r="M39" s="21" t="s">
        <v>105</v>
      </c>
      <c r="N39" s="21"/>
      <c r="O39" s="21"/>
      <c r="P39" s="21"/>
      <c r="Q39" s="21" t="s">
        <v>105</v>
      </c>
      <c r="R39" s="21"/>
      <c r="S39" s="21"/>
      <c r="T39" s="21"/>
      <c r="U39" s="21"/>
      <c r="V39" s="21"/>
      <c r="W39" s="21"/>
      <c r="X39" s="21"/>
      <c r="Y39" s="30"/>
    </row>
    <row r="40" spans="1:25" s="41" customFormat="1" ht="37.950000000000003" customHeight="1" x14ac:dyDescent="0.3">
      <c r="A40" s="75" t="s">
        <v>146</v>
      </c>
      <c r="B40" s="76"/>
      <c r="C40" s="77"/>
      <c r="D40" s="37">
        <f>SUM(D39)</f>
        <v>124800000</v>
      </c>
      <c r="E40" s="38"/>
      <c r="F40" s="38"/>
      <c r="G40" s="38"/>
      <c r="H40" s="53"/>
      <c r="I40" s="37">
        <f>SUM(I39)</f>
        <v>124800000</v>
      </c>
      <c r="J40" s="49">
        <f>SUM(J39)</f>
        <v>0</v>
      </c>
      <c r="K40" s="49">
        <f>SUM(K39)</f>
        <v>0</v>
      </c>
      <c r="L40" s="37">
        <f>SUM(I40:K40)</f>
        <v>124800000</v>
      </c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40" t="s">
        <v>150</v>
      </c>
    </row>
    <row r="41" spans="1:25" s="45" customFormat="1" ht="75" customHeight="1" x14ac:dyDescent="0.3">
      <c r="A41" s="72" t="s">
        <v>147</v>
      </c>
      <c r="B41" s="73"/>
      <c r="C41" s="74"/>
      <c r="D41" s="47">
        <f>SUM(D9,D13,D18,D20,D22,D27,D34,D36,D38,D40)</f>
        <v>1537046000</v>
      </c>
      <c r="E41" s="78"/>
      <c r="F41" s="78"/>
      <c r="G41" s="78"/>
      <c r="H41" s="79"/>
      <c r="I41" s="47">
        <f>SUM(I9,I13,I18,I20,I22,I27,I34,I36,I38,I40)</f>
        <v>1505560337</v>
      </c>
      <c r="J41" s="47">
        <f>SUM(J9,J13,J18,J20,J22,J27,J34,J36,J38,J40)</f>
        <v>0</v>
      </c>
      <c r="K41" s="47">
        <f>SUM(K9,K13,K18,K20,K22,K27,K34,K36,K38,K40)</f>
        <v>7700000</v>
      </c>
      <c r="L41" s="47">
        <f>SUM(I41:K41)</f>
        <v>1513260337</v>
      </c>
      <c r="M41" s="42"/>
      <c r="N41" s="42"/>
      <c r="O41" s="43"/>
      <c r="P41" s="43"/>
      <c r="Q41" s="42"/>
      <c r="R41" s="43"/>
      <c r="S41" s="43"/>
      <c r="T41" s="43"/>
      <c r="U41" s="43"/>
      <c r="V41" s="43"/>
      <c r="W41" s="43"/>
      <c r="X41" s="43"/>
      <c r="Y41" s="44" t="s">
        <v>132</v>
      </c>
    </row>
    <row r="43" spans="1:25" x14ac:dyDescent="0.3">
      <c r="A43" s="1"/>
    </row>
  </sheetData>
  <mergeCells count="45">
    <mergeCell ref="A9:C9"/>
    <mergeCell ref="A20:C20"/>
    <mergeCell ref="A18:C18"/>
    <mergeCell ref="A13:C13"/>
    <mergeCell ref="A41:C41"/>
    <mergeCell ref="A34:C34"/>
    <mergeCell ref="A36:C36"/>
    <mergeCell ref="A27:C27"/>
    <mergeCell ref="A22:C22"/>
    <mergeCell ref="A38:C38"/>
    <mergeCell ref="A40:C40"/>
    <mergeCell ref="Y5:Y7"/>
    <mergeCell ref="F6:F7"/>
    <mergeCell ref="G6:G7"/>
    <mergeCell ref="Q6:Q7"/>
    <mergeCell ref="R6:R7"/>
    <mergeCell ref="H5:L5"/>
    <mergeCell ref="M5:N5"/>
    <mergeCell ref="O5:Q5"/>
    <mergeCell ref="R5:S5"/>
    <mergeCell ref="H6:H7"/>
    <mergeCell ref="I6:L6"/>
    <mergeCell ref="M6:M7"/>
    <mergeCell ref="N6:N7"/>
    <mergeCell ref="O6:P6"/>
    <mergeCell ref="W6:W7"/>
    <mergeCell ref="T5:U5"/>
    <mergeCell ref="V5:X5"/>
    <mergeCell ref="A5:A7"/>
    <mergeCell ref="B5:B7"/>
    <mergeCell ref="C5:C7"/>
    <mergeCell ref="D5:D7"/>
    <mergeCell ref="E5:E7"/>
    <mergeCell ref="F5:G5"/>
    <mergeCell ref="X6:X7"/>
    <mergeCell ref="S6:S7"/>
    <mergeCell ref="T6:T7"/>
    <mergeCell ref="U6:U7"/>
    <mergeCell ref="V6:V7"/>
    <mergeCell ref="A1:H1"/>
    <mergeCell ref="I1:Y1"/>
    <mergeCell ref="A3:H3"/>
    <mergeCell ref="I3:Y3"/>
    <mergeCell ref="I2:Y2"/>
    <mergeCell ref="A2:H2"/>
  </mergeCells>
  <phoneticPr fontId="1" type="noConversion"/>
  <printOptions horizontalCentered="1"/>
  <pageMargins left="0.39370078740157483" right="0.39370078740157483" top="0.59055118110236227" bottom="0.47244094488188981" header="0.31496062992125984" footer="0.31496062992125984"/>
  <pageSetup paperSize="9" scale="64" fitToWidth="2" fitToHeight="0" pageOrder="overThenDown" orientation="portrait" useFirstPageNumber="1" r:id="rId1"/>
  <headerFooter>
    <oddFooter xml:space="preserve">&amp;C &amp;P </oddFooter>
  </headerFooter>
  <rowBreaks count="1" manualBreakCount="1">
    <brk id="27" max="24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2</vt:i4>
      </vt:variant>
    </vt:vector>
  </HeadingPairs>
  <TitlesOfParts>
    <vt:vector size="3" baseType="lpstr">
      <vt:lpstr>110-111年度</vt:lpstr>
      <vt:lpstr>'110-111年度'!Print_Area</vt:lpstr>
      <vt:lpstr>'110-111年度'!Print_Titles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曾詩評</dc:creator>
  <cp:lastModifiedBy>王雨青</cp:lastModifiedBy>
  <cp:lastPrinted>2023-03-09T12:50:17Z</cp:lastPrinted>
  <dcterms:created xsi:type="dcterms:W3CDTF">2017-02-18T06:13:24Z</dcterms:created>
  <dcterms:modified xsi:type="dcterms:W3CDTF">2023-03-09T12:50:58Z</dcterms:modified>
</cp:coreProperties>
</file>